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525" activeTab="0"/>
  </bookViews>
  <sheets>
    <sheet name="OD" sheetId="1" r:id="rId1"/>
    <sheet name="GR" sheetId="2" r:id="rId2"/>
    <sheet name="GO" sheetId="3" r:id="rId3"/>
  </sheets>
  <definedNames/>
  <calcPr fullCalcOnLoad="1"/>
</workbook>
</file>

<file path=xl/sharedStrings.xml><?xml version="1.0" encoding="utf-8"?>
<sst xmlns="http://schemas.openxmlformats.org/spreadsheetml/2006/main" count="138" uniqueCount="45">
  <si>
    <t>Σημείο</t>
  </si>
  <si>
    <t>β (grad)</t>
  </si>
  <si>
    <t>G (grad)</t>
  </si>
  <si>
    <t>S (οριζόντια)</t>
  </si>
  <si>
    <t>ΔΧ</t>
  </si>
  <si>
    <t>ΔΥ</t>
  </si>
  <si>
    <t>Χ</t>
  </si>
  <si>
    <t>Υ</t>
  </si>
  <si>
    <t>σελίδα</t>
  </si>
  <si>
    <t>ημερομηνία</t>
  </si>
  <si>
    <t>ΤΟΜΕΑΣ ΓΕΩΔΑΙΣΙΑΣ &amp; ΤΟΠΟΓΡΑΦΙΑΣ ΑΠΘ</t>
  </si>
  <si>
    <t>Εργασία</t>
  </si>
  <si>
    <t>Παρατηρητής</t>
  </si>
  <si>
    <t>Όργανο</t>
  </si>
  <si>
    <t>S (ολικό):</t>
  </si>
  <si>
    <t>G (πρέπει):</t>
  </si>
  <si>
    <t>G (είναι):</t>
  </si>
  <si>
    <t>Wβ</t>
  </si>
  <si>
    <t>Wβi=Wβ / n</t>
  </si>
  <si>
    <t>ΔΧ (πρέπει):</t>
  </si>
  <si>
    <t>ΔΧ (είναι):</t>
  </si>
  <si>
    <t>ΔΥ (πρέπει):</t>
  </si>
  <si>
    <t>δy =</t>
  </si>
  <si>
    <t>δx =</t>
  </si>
  <si>
    <t>δs =</t>
  </si>
  <si>
    <t>Όρια σφαλμάτων</t>
  </si>
  <si>
    <t>Wβ =</t>
  </si>
  <si>
    <t>Σκαρίφημα όδευσης</t>
  </si>
  <si>
    <t>Έδαφος:</t>
  </si>
  <si>
    <t>Κλίμακα:</t>
  </si>
  <si>
    <t>n: (κορυφές)</t>
  </si>
  <si>
    <t>wβi</t>
  </si>
  <si>
    <t>δxi</t>
  </si>
  <si>
    <t>δyi</t>
  </si>
  <si>
    <t>dx</t>
  </si>
  <si>
    <t>dy</t>
  </si>
  <si>
    <t>ΔY (είναι):</t>
  </si>
  <si>
    <t>Ομαλό</t>
  </si>
  <si>
    <t>Κεκλιμένο</t>
  </si>
  <si>
    <t>Πρωτεύουσα</t>
  </si>
  <si>
    <t>Γραμμικό</t>
  </si>
  <si>
    <t>Δευτερεύουσα</t>
  </si>
  <si>
    <t>Γωνιακό</t>
  </si>
  <si>
    <r>
      <t xml:space="preserve">Έντυπο επίλυσης όδευσης     </t>
    </r>
    <r>
      <rPr>
        <sz val="8"/>
        <rFont val="Comic Sans MS"/>
        <family val="4"/>
      </rPr>
      <t>(FS6-D_traverse.xls) 6/2005</t>
    </r>
  </si>
  <si>
    <t>Τάξη: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</si>
</sst>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i/>
      <u val="single"/>
      <sz val="8"/>
      <name val="Arial"/>
      <family val="2"/>
    </font>
    <font>
      <sz val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tted"/>
      <bottom style="double"/>
    </border>
    <border>
      <left style="thin"/>
      <right style="thin"/>
      <top style="thin"/>
      <bottom style="dotted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tted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172" fontId="1" fillId="3" borderId="15" xfId="0" applyNumberFormat="1" applyFont="1" applyFill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/>
    </xf>
    <xf numFmtId="172" fontId="1" fillId="0" borderId="0" xfId="0" applyNumberFormat="1" applyFont="1" applyAlignment="1">
      <alignment/>
    </xf>
    <xf numFmtId="173" fontId="1" fillId="3" borderId="16" xfId="0" applyNumberFormat="1" applyFont="1" applyFill="1" applyBorder="1" applyAlignment="1">
      <alignment/>
    </xf>
    <xf numFmtId="173" fontId="1" fillId="3" borderId="17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4" borderId="18" xfId="0" applyNumberFormat="1" applyFont="1" applyFill="1" applyBorder="1" applyAlignment="1">
      <alignment horizontal="center"/>
    </xf>
    <xf numFmtId="173" fontId="1" fillId="4" borderId="18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3" borderId="1" xfId="0" applyNumberFormat="1" applyFont="1" applyFill="1" applyBorder="1" applyAlignment="1">
      <alignment/>
    </xf>
    <xf numFmtId="174" fontId="1" fillId="4" borderId="18" xfId="0" applyNumberFormat="1" applyFont="1" applyFill="1" applyBorder="1" applyAlignment="1">
      <alignment horizontal="center"/>
    </xf>
    <xf numFmtId="174" fontId="1" fillId="3" borderId="17" xfId="0" applyNumberFormat="1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3" fontId="1" fillId="3" borderId="2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173" fontId="1" fillId="3" borderId="1" xfId="0" applyNumberFormat="1" applyFont="1" applyFill="1" applyBorder="1" applyAlignment="1">
      <alignment horizontal="center"/>
    </xf>
    <xf numFmtId="173" fontId="1" fillId="3" borderId="1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3" borderId="1" xfId="0" applyNumberFormat="1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64</xdr:row>
      <xdr:rowOff>9525</xdr:rowOff>
    </xdr:from>
    <xdr:to>
      <xdr:col>17</xdr:col>
      <xdr:colOff>19050</xdr:colOff>
      <xdr:row>66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68000"/>
          <a:ext cx="5715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49</xdr:row>
      <xdr:rowOff>0</xdr:rowOff>
    </xdr:from>
    <xdr:to>
      <xdr:col>2</xdr:col>
      <xdr:colOff>0</xdr:colOff>
      <xdr:row>49</xdr:row>
      <xdr:rowOff>209550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8096250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48</xdr:row>
      <xdr:rowOff>9525</xdr:rowOff>
    </xdr:from>
    <xdr:to>
      <xdr:col>2</xdr:col>
      <xdr:colOff>0</xdr:colOff>
      <xdr:row>48</xdr:row>
      <xdr:rowOff>219075</xdr:rowOff>
    </xdr:to>
    <xdr:pic>
      <xdr:nvPicPr>
        <xdr:cNvPr id="3" name="cmbTax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886700"/>
          <a:ext cx="971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4" name="cmbSc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315325"/>
          <a:ext cx="971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2"/>
  <sheetViews>
    <sheetView tabSelected="1" workbookViewId="0" topLeftCell="A1">
      <selection activeCell="S39" sqref="S39"/>
    </sheetView>
  </sheetViews>
  <sheetFormatPr defaultColWidth="9.140625" defaultRowHeight="12.75"/>
  <cols>
    <col min="1" max="8" width="10.7109375" style="0" customWidth="1"/>
    <col min="9" max="16" width="9.140625" style="0" hidden="1" customWidth="1"/>
    <col min="17" max="17" width="0" style="0" hidden="1" customWidth="1"/>
  </cols>
  <sheetData>
    <row r="1" spans="1:9" ht="12.75">
      <c r="A1" s="55" t="s">
        <v>10</v>
      </c>
      <c r="B1" s="55"/>
      <c r="C1" s="55"/>
      <c r="D1" s="55"/>
      <c r="E1" s="3"/>
      <c r="F1" s="3"/>
      <c r="G1" s="5" t="s">
        <v>8</v>
      </c>
      <c r="H1" s="5"/>
      <c r="I1" s="1"/>
    </row>
    <row r="2" spans="1:9" ht="16.5">
      <c r="A2" s="68" t="s">
        <v>43</v>
      </c>
      <c r="B2" s="68"/>
      <c r="C2" s="68"/>
      <c r="D2" s="68"/>
      <c r="E2" s="68"/>
      <c r="F2" s="4"/>
      <c r="G2" s="5" t="s">
        <v>9</v>
      </c>
      <c r="H2" s="5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5" t="s">
        <v>11</v>
      </c>
      <c r="B4" s="62"/>
      <c r="C4" s="63"/>
      <c r="D4" s="63"/>
      <c r="E4" s="63"/>
      <c r="F4" s="63"/>
      <c r="G4" s="63"/>
      <c r="H4" s="64"/>
      <c r="I4" s="1"/>
    </row>
    <row r="5" spans="1:9" ht="12.75">
      <c r="A5" s="5" t="s">
        <v>12</v>
      </c>
      <c r="B5" s="62"/>
      <c r="C5" s="63"/>
      <c r="D5" s="63"/>
      <c r="E5" s="63"/>
      <c r="F5" s="64"/>
      <c r="G5" s="5" t="s">
        <v>13</v>
      </c>
      <c r="H5" s="5"/>
      <c r="I5" s="1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14.25" thickBot="1" thickTop="1">
      <c r="A7" s="45" t="s">
        <v>0</v>
      </c>
      <c r="B7" s="21" t="s">
        <v>1</v>
      </c>
      <c r="C7" s="45" t="s">
        <v>2</v>
      </c>
      <c r="D7" s="60" t="s">
        <v>3</v>
      </c>
      <c r="E7" s="20" t="s">
        <v>4</v>
      </c>
      <c r="F7" s="20" t="s">
        <v>5</v>
      </c>
      <c r="G7" s="45" t="s">
        <v>6</v>
      </c>
      <c r="H7" s="45" t="s">
        <v>7</v>
      </c>
      <c r="I7" s="1"/>
    </row>
    <row r="8" spans="1:9" ht="13.5" customHeight="1" thickBot="1" thickTop="1">
      <c r="A8" s="45"/>
      <c r="B8" s="22" t="s">
        <v>31</v>
      </c>
      <c r="C8" s="45"/>
      <c r="D8" s="60"/>
      <c r="E8" s="23" t="s">
        <v>32</v>
      </c>
      <c r="F8" s="23" t="s">
        <v>33</v>
      </c>
      <c r="G8" s="45"/>
      <c r="H8" s="45"/>
      <c r="I8" s="1"/>
    </row>
    <row r="9" spans="1:11" ht="13.5" thickTop="1">
      <c r="A9" s="59"/>
      <c r="B9" s="18"/>
      <c r="C9" s="2"/>
      <c r="D9" s="2"/>
      <c r="E9" s="2"/>
      <c r="F9" s="2"/>
      <c r="G9" s="50"/>
      <c r="H9" s="50"/>
      <c r="I9" s="29"/>
      <c r="K9" s="32">
        <f>C10</f>
        <v>0</v>
      </c>
    </row>
    <row r="10" spans="1:9" ht="12.75">
      <c r="A10" s="49"/>
      <c r="B10" s="19"/>
      <c r="C10" s="47"/>
      <c r="D10" s="48"/>
      <c r="E10" s="19"/>
      <c r="F10" s="19"/>
      <c r="G10" s="46"/>
      <c r="H10" s="46"/>
      <c r="I10" s="1"/>
    </row>
    <row r="11" spans="1:11" ht="12.75">
      <c r="A11" s="49"/>
      <c r="B11" s="25"/>
      <c r="C11" s="47"/>
      <c r="D11" s="48"/>
      <c r="E11" s="19"/>
      <c r="F11" s="19"/>
      <c r="G11" s="46"/>
      <c r="H11" s="46"/>
      <c r="I11" s="1"/>
      <c r="J11" s="26">
        <f>gon(K9,B11)</f>
        <v>-1</v>
      </c>
      <c r="K11">
        <f>IF(J11+200&gt;=400,J11+200-400,J11+200)</f>
        <v>199</v>
      </c>
    </row>
    <row r="12" spans="1:12" ht="12.75">
      <c r="A12" s="49"/>
      <c r="B12" s="43"/>
      <c r="C12" s="47"/>
      <c r="D12" s="49"/>
      <c r="E12" s="24"/>
      <c r="F12" s="24"/>
      <c r="G12" s="46"/>
      <c r="H12" s="46"/>
      <c r="I12" s="29"/>
      <c r="L12" s="32">
        <f>B11+B12</f>
        <v>0</v>
      </c>
    </row>
    <row r="13" spans="1:11" ht="12.75">
      <c r="A13" s="49"/>
      <c r="B13" s="25"/>
      <c r="C13" s="47"/>
      <c r="D13" s="49"/>
      <c r="E13" s="35"/>
      <c r="F13" s="35"/>
      <c r="G13" s="51"/>
      <c r="H13" s="51"/>
      <c r="I13" s="1"/>
      <c r="J13" s="26">
        <f>gon(K11,B13)</f>
        <v>-1</v>
      </c>
      <c r="K13">
        <f>IF(J13+200&gt;=400,J13+200-400,J13+200)</f>
        <v>199</v>
      </c>
    </row>
    <row r="14" spans="1:12" ht="12.75">
      <c r="A14" s="49"/>
      <c r="B14" s="43"/>
      <c r="C14" s="47"/>
      <c r="D14" s="49"/>
      <c r="E14" s="24"/>
      <c r="F14" s="24"/>
      <c r="G14" s="52"/>
      <c r="H14" s="52"/>
      <c r="I14" s="1"/>
      <c r="L14" s="32">
        <f>B13+B14</f>
        <v>0</v>
      </c>
    </row>
    <row r="15" spans="1:11" ht="12.75">
      <c r="A15" s="49"/>
      <c r="B15" s="25"/>
      <c r="C15" s="47"/>
      <c r="D15" s="49"/>
      <c r="E15" s="35"/>
      <c r="F15" s="35"/>
      <c r="G15" s="51"/>
      <c r="H15" s="51"/>
      <c r="I15" s="1"/>
      <c r="J15" s="26">
        <f>gon(K13,B15)</f>
        <v>-1</v>
      </c>
      <c r="K15">
        <f>IF(J15+200&gt;=400,J15+200-400,J15+200)</f>
        <v>199</v>
      </c>
    </row>
    <row r="16" spans="1:12" ht="12.75">
      <c r="A16" s="49"/>
      <c r="B16" s="43"/>
      <c r="C16" s="47"/>
      <c r="D16" s="49"/>
      <c r="E16" s="24"/>
      <c r="F16" s="24"/>
      <c r="G16" s="52"/>
      <c r="H16" s="52"/>
      <c r="I16" s="1"/>
      <c r="L16" s="32">
        <f>B15+B16</f>
        <v>0</v>
      </c>
    </row>
    <row r="17" spans="1:11" ht="12.75">
      <c r="A17" s="49"/>
      <c r="B17" s="25"/>
      <c r="C17" s="47"/>
      <c r="D17" s="49"/>
      <c r="E17" s="35"/>
      <c r="F17" s="35"/>
      <c r="G17" s="51"/>
      <c r="H17" s="51"/>
      <c r="I17" s="1"/>
      <c r="J17" s="26">
        <f>gon(K15,B17)</f>
        <v>-1</v>
      </c>
      <c r="K17">
        <f>IF(J17+200&gt;=400,J17+200-400,J17+200)</f>
        <v>199</v>
      </c>
    </row>
    <row r="18" spans="1:12" ht="12.75">
      <c r="A18" s="49"/>
      <c r="B18" s="43"/>
      <c r="C18" s="47"/>
      <c r="D18" s="49"/>
      <c r="E18" s="24"/>
      <c r="F18" s="24"/>
      <c r="G18" s="52"/>
      <c r="H18" s="52"/>
      <c r="I18" s="1"/>
      <c r="L18" s="32">
        <f>B17+B18</f>
        <v>0</v>
      </c>
    </row>
    <row r="19" spans="1:11" ht="12.75">
      <c r="A19" s="49"/>
      <c r="B19" s="25"/>
      <c r="C19" s="47"/>
      <c r="D19" s="49"/>
      <c r="E19" s="35"/>
      <c r="F19" s="35"/>
      <c r="G19" s="67"/>
      <c r="H19" s="67"/>
      <c r="I19" s="1"/>
      <c r="J19" s="26">
        <f>gon(K17,B19)</f>
        <v>-1</v>
      </c>
      <c r="K19">
        <f>IF(J19+200&gt;=400,J19+200-400,J19+200)</f>
        <v>199</v>
      </c>
    </row>
    <row r="20" spans="1:12" ht="12.75">
      <c r="A20" s="49"/>
      <c r="B20" s="43"/>
      <c r="C20" s="47"/>
      <c r="D20" s="49"/>
      <c r="E20" s="24"/>
      <c r="F20" s="24"/>
      <c r="G20" s="52"/>
      <c r="H20" s="52"/>
      <c r="I20" s="1"/>
      <c r="L20" s="32">
        <f>B19+B20</f>
        <v>0</v>
      </c>
    </row>
    <row r="21" spans="1:11" ht="12.75">
      <c r="A21" s="49"/>
      <c r="B21" s="25"/>
      <c r="C21" s="47"/>
      <c r="D21" s="49"/>
      <c r="E21" s="34"/>
      <c r="F21" s="34"/>
      <c r="G21" s="67"/>
      <c r="H21" s="67"/>
      <c r="I21" s="1"/>
      <c r="J21" s="26">
        <f>gon(K19,B21)</f>
        <v>-1</v>
      </c>
      <c r="K21">
        <f>IF(J21+200&gt;=400,J21+200-400,J21+200)</f>
        <v>199</v>
      </c>
    </row>
    <row r="22" spans="1:12" ht="12.75">
      <c r="A22" s="49"/>
      <c r="B22" s="35"/>
      <c r="C22" s="47"/>
      <c r="D22" s="49"/>
      <c r="E22" s="24"/>
      <c r="F22" s="24"/>
      <c r="G22" s="52"/>
      <c r="H22" s="52"/>
      <c r="I22" s="1"/>
      <c r="L22" s="32">
        <f>B21+B22</f>
        <v>0</v>
      </c>
    </row>
    <row r="23" spans="1:11" ht="12.75">
      <c r="A23" s="49"/>
      <c r="B23" s="25"/>
      <c r="C23" s="47"/>
      <c r="D23" s="49"/>
      <c r="E23" s="34"/>
      <c r="F23" s="34"/>
      <c r="G23" s="51"/>
      <c r="H23" s="51"/>
      <c r="I23" s="1"/>
      <c r="J23" s="26">
        <f>gon(K21,B23)</f>
        <v>-1</v>
      </c>
      <c r="K23">
        <f>IF(J23+200&gt;=400,J23+200-400,J23+200)</f>
        <v>199</v>
      </c>
    </row>
    <row r="24" spans="1:12" ht="12.75">
      <c r="A24" s="49"/>
      <c r="B24" s="35"/>
      <c r="C24" s="47"/>
      <c r="D24" s="49"/>
      <c r="E24" s="24"/>
      <c r="F24" s="24"/>
      <c r="G24" s="52"/>
      <c r="H24" s="52"/>
      <c r="I24" s="1"/>
      <c r="L24" s="32">
        <f>B23+B24</f>
        <v>0</v>
      </c>
    </row>
    <row r="25" spans="1:11" ht="12.75">
      <c r="A25" s="49"/>
      <c r="B25" s="25"/>
      <c r="C25" s="47"/>
      <c r="D25" s="49"/>
      <c r="E25" s="34"/>
      <c r="F25" s="34"/>
      <c r="G25" s="51"/>
      <c r="H25" s="51"/>
      <c r="I25" s="1"/>
      <c r="J25" s="26">
        <f>gon(K23,B25)</f>
        <v>-1</v>
      </c>
      <c r="K25">
        <f>IF(J25+200&gt;=400,J25+200-400,J25+200)</f>
        <v>199</v>
      </c>
    </row>
    <row r="26" spans="1:12" ht="12.75">
      <c r="A26" s="49"/>
      <c r="B26" s="35"/>
      <c r="C26" s="47"/>
      <c r="D26" s="49"/>
      <c r="E26" s="24"/>
      <c r="F26" s="24"/>
      <c r="G26" s="52"/>
      <c r="H26" s="52"/>
      <c r="I26" s="1"/>
      <c r="K26" s="27"/>
      <c r="L26" s="32">
        <f>B25+B26</f>
        <v>0</v>
      </c>
    </row>
    <row r="27" spans="1:11" ht="12.75">
      <c r="A27" s="49"/>
      <c r="B27" s="25"/>
      <c r="C27" s="47"/>
      <c r="D27" s="49"/>
      <c r="E27" s="34"/>
      <c r="F27" s="34"/>
      <c r="G27" s="51"/>
      <c r="H27" s="51"/>
      <c r="I27" s="1"/>
      <c r="J27" s="26">
        <f>gon(K25,B27)</f>
        <v>-1</v>
      </c>
      <c r="K27">
        <f>IF(J27+200&gt;=400,J27+200-400,J27+200)</f>
        <v>199</v>
      </c>
    </row>
    <row r="28" spans="1:12" ht="12.75">
      <c r="A28" s="49"/>
      <c r="B28" s="35"/>
      <c r="C28" s="47"/>
      <c r="D28" s="53"/>
      <c r="E28" s="24"/>
      <c r="F28" s="24"/>
      <c r="G28" s="52"/>
      <c r="H28" s="52"/>
      <c r="I28" s="1"/>
      <c r="L28" s="32">
        <f>B27+B28</f>
        <v>0</v>
      </c>
    </row>
    <row r="29" spans="1:11" ht="12.75">
      <c r="A29" s="49"/>
      <c r="B29" s="25"/>
      <c r="C29" s="47"/>
      <c r="D29" s="53"/>
      <c r="E29" s="34"/>
      <c r="F29" s="34"/>
      <c r="G29" s="52"/>
      <c r="H29" s="52"/>
      <c r="I29" s="1"/>
      <c r="J29" s="26">
        <f>gon(K27,B29)</f>
        <v>-1</v>
      </c>
      <c r="K29">
        <f>IF(J29+200&gt;=400,J29+200-400,J29+200)</f>
        <v>199</v>
      </c>
    </row>
    <row r="30" spans="1:12" ht="12.75">
      <c r="A30" s="49"/>
      <c r="B30" s="35"/>
      <c r="C30" s="47"/>
      <c r="D30" s="53"/>
      <c r="E30" s="24"/>
      <c r="F30" s="24"/>
      <c r="G30" s="52"/>
      <c r="H30" s="52"/>
      <c r="I30" s="1"/>
      <c r="L30" s="32">
        <f>B29+B30</f>
        <v>0</v>
      </c>
    </row>
    <row r="31" spans="1:11" ht="12.75">
      <c r="A31" s="49"/>
      <c r="B31" s="25"/>
      <c r="C31" s="47"/>
      <c r="D31" s="53"/>
      <c r="E31" s="34"/>
      <c r="F31" s="34"/>
      <c r="G31" s="52"/>
      <c r="H31" s="52"/>
      <c r="I31" s="1"/>
      <c r="J31" s="26">
        <f>gon(K29,B31)</f>
        <v>-1</v>
      </c>
      <c r="K31">
        <f>IF(J31+200&gt;=400,J31+200-400,J31+200)</f>
        <v>199</v>
      </c>
    </row>
    <row r="32" spans="1:12" ht="12.75">
      <c r="A32" s="49"/>
      <c r="B32" s="35"/>
      <c r="C32" s="47"/>
      <c r="D32" s="53"/>
      <c r="E32" s="24"/>
      <c r="F32" s="24"/>
      <c r="G32" s="52"/>
      <c r="H32" s="52"/>
      <c r="I32" s="1"/>
      <c r="L32" s="32">
        <f>B31+B32</f>
        <v>0</v>
      </c>
    </row>
    <row r="33" spans="1:11" ht="12.75">
      <c r="A33" s="49"/>
      <c r="B33" s="25"/>
      <c r="C33" s="47"/>
      <c r="D33" s="53"/>
      <c r="E33" s="34"/>
      <c r="F33" s="34"/>
      <c r="G33" s="51"/>
      <c r="H33" s="52"/>
      <c r="J33" s="26">
        <f>gon(K31,B33)</f>
        <v>-1</v>
      </c>
      <c r="K33">
        <f>IF(J33+200&gt;=400,J33+200-400,J33+200)</f>
        <v>199</v>
      </c>
    </row>
    <row r="34" spans="1:12" ht="12.75">
      <c r="A34" s="49"/>
      <c r="B34" s="35"/>
      <c r="C34" s="47"/>
      <c r="D34" s="53"/>
      <c r="E34" s="24"/>
      <c r="F34" s="24"/>
      <c r="G34" s="52"/>
      <c r="H34" s="52"/>
      <c r="I34" s="1"/>
      <c r="L34" s="32">
        <f>B33+B34</f>
        <v>0</v>
      </c>
    </row>
    <row r="35" spans="1:11" ht="12.75">
      <c r="A35" s="49"/>
      <c r="B35" s="25"/>
      <c r="C35" s="47"/>
      <c r="D35" s="53"/>
      <c r="E35" s="34"/>
      <c r="F35" s="34"/>
      <c r="G35" s="51"/>
      <c r="H35" s="52"/>
      <c r="I35" s="1"/>
      <c r="J35" s="26">
        <f>gon(K33,B35)</f>
        <v>-1</v>
      </c>
      <c r="K35">
        <f>IF(J35+200&gt;=400,J35+200-400,J35+200)</f>
        <v>199</v>
      </c>
    </row>
    <row r="36" spans="1:12" ht="12.75">
      <c r="A36" s="49"/>
      <c r="B36" s="35"/>
      <c r="C36" s="47"/>
      <c r="D36" s="53"/>
      <c r="E36" s="24"/>
      <c r="F36" s="24"/>
      <c r="G36" s="52"/>
      <c r="H36" s="52"/>
      <c r="I36" s="1"/>
      <c r="L36" s="32">
        <f>B35+B36</f>
        <v>0</v>
      </c>
    </row>
    <row r="37" spans="1:11" ht="12.75">
      <c r="A37" s="49"/>
      <c r="B37" s="25"/>
      <c r="C37" s="47"/>
      <c r="D37" s="53"/>
      <c r="E37" s="34"/>
      <c r="F37" s="34"/>
      <c r="G37" s="51"/>
      <c r="H37" s="52"/>
      <c r="I37" s="1"/>
      <c r="J37" s="26">
        <f>gon(K35,B37)</f>
        <v>-1</v>
      </c>
      <c r="K37">
        <f>IF(J37+200&gt;=400,J37+200-400,J37+200)</f>
        <v>199</v>
      </c>
    </row>
    <row r="38" spans="1:12" ht="12.75">
      <c r="A38" s="49"/>
      <c r="B38" s="35"/>
      <c r="C38" s="47"/>
      <c r="D38" s="53"/>
      <c r="E38" s="24"/>
      <c r="F38" s="24"/>
      <c r="G38" s="52"/>
      <c r="H38" s="52"/>
      <c r="I38" s="1"/>
      <c r="L38" s="32">
        <f>B37+B38</f>
        <v>0</v>
      </c>
    </row>
    <row r="39" spans="1:11" ht="12.75">
      <c r="A39" s="49"/>
      <c r="B39" s="25"/>
      <c r="C39" s="47"/>
      <c r="D39" s="53"/>
      <c r="E39" s="34"/>
      <c r="F39" s="34"/>
      <c r="G39" s="51"/>
      <c r="H39" s="52"/>
      <c r="I39" s="1"/>
      <c r="J39" s="26">
        <f>gon(K37,B39)</f>
        <v>-1</v>
      </c>
      <c r="K39">
        <f>IF(J39+200&gt;=400,J39+200-400,J39+200)</f>
        <v>199</v>
      </c>
    </row>
    <row r="40" spans="1:12" ht="12.75">
      <c r="A40" s="49"/>
      <c r="B40" s="35"/>
      <c r="C40" s="47"/>
      <c r="D40" s="53"/>
      <c r="E40" s="24"/>
      <c r="F40" s="24"/>
      <c r="G40" s="52"/>
      <c r="H40" s="52"/>
      <c r="I40" s="1"/>
      <c r="L40" s="32">
        <f>B39+B40</f>
        <v>0</v>
      </c>
    </row>
    <row r="41" spans="1:11" ht="12.75">
      <c r="A41" s="49"/>
      <c r="B41" s="25"/>
      <c r="C41" s="47"/>
      <c r="D41" s="53"/>
      <c r="E41" s="34"/>
      <c r="F41" s="34"/>
      <c r="G41" s="51"/>
      <c r="H41" s="52"/>
      <c r="I41" s="1"/>
      <c r="J41" s="26">
        <f>gon(K39,B41)</f>
        <v>-1</v>
      </c>
      <c r="K41">
        <f>IF(J41+200&gt;=400,J41+200-400,J41+200)</f>
        <v>199</v>
      </c>
    </row>
    <row r="42" spans="1:12" ht="12.75">
      <c r="A42" s="49"/>
      <c r="B42" s="35"/>
      <c r="C42" s="47"/>
      <c r="D42" s="53"/>
      <c r="E42" s="24"/>
      <c r="F42" s="24"/>
      <c r="G42" s="52"/>
      <c r="H42" s="52"/>
      <c r="I42" s="1"/>
      <c r="L42" s="32">
        <f>B41+B42</f>
        <v>0</v>
      </c>
    </row>
    <row r="43" spans="1:11" ht="12.75">
      <c r="A43" s="49"/>
      <c r="B43" s="25"/>
      <c r="C43" s="47"/>
      <c r="D43" s="53"/>
      <c r="E43" s="34"/>
      <c r="F43" s="34"/>
      <c r="G43" s="51"/>
      <c r="H43" s="52"/>
      <c r="I43" s="1"/>
      <c r="J43" s="26">
        <f>gon(K41,B43)</f>
        <v>-1</v>
      </c>
      <c r="K43">
        <f>IF(J43+200&gt;=400,J43+200-400,J43+200)</f>
        <v>199</v>
      </c>
    </row>
    <row r="44" spans="1:12" ht="12.75">
      <c r="A44" s="49"/>
      <c r="B44" s="35"/>
      <c r="C44" s="47"/>
      <c r="D44" s="53"/>
      <c r="E44" s="24"/>
      <c r="F44" s="24"/>
      <c r="G44" s="52"/>
      <c r="H44" s="52"/>
      <c r="I44" s="1"/>
      <c r="L44" s="32">
        <f>B43+B44</f>
        <v>0</v>
      </c>
    </row>
    <row r="45" spans="1:15" ht="12.75">
      <c r="A45" s="49"/>
      <c r="B45" s="25"/>
      <c r="C45" s="47"/>
      <c r="D45" s="53"/>
      <c r="E45" s="34"/>
      <c r="F45" s="34"/>
      <c r="G45" s="51"/>
      <c r="H45" s="52"/>
      <c r="I45" s="1"/>
      <c r="J45" s="26">
        <f>gon(K43,B45)</f>
        <v>-1</v>
      </c>
      <c r="K45">
        <f>IF(J45+200&gt;=400,J45+200-400,J45+200)</f>
        <v>199</v>
      </c>
      <c r="N45" t="s">
        <v>34</v>
      </c>
      <c r="O45" t="s">
        <v>35</v>
      </c>
    </row>
    <row r="46" spans="1:15" ht="12.75">
      <c r="A46" s="49"/>
      <c r="B46" s="35"/>
      <c r="C46" s="66"/>
      <c r="D46" s="53"/>
      <c r="E46" s="24"/>
      <c r="F46" s="24"/>
      <c r="G46" s="52"/>
      <c r="H46" s="52"/>
      <c r="I46" s="1"/>
      <c r="L46" s="32">
        <f>B45+B46</f>
        <v>0</v>
      </c>
      <c r="N46" s="33">
        <f>E12+E14+E16+E18+E20+E22+E24+E26+E28+E30+E32+E34+E36+E38+E40+E42+E44+E46</f>
        <v>0</v>
      </c>
      <c r="O46" s="33">
        <f>F12+F14+F16+F18+F20+F22+F24+F26+F28+F30+F32+F34+F36+F38+F40+F42+F44+F46</f>
        <v>0</v>
      </c>
    </row>
    <row r="47" spans="1:11" ht="12.75">
      <c r="A47" s="49"/>
      <c r="B47" s="2"/>
      <c r="C47" s="66"/>
      <c r="D47" s="53"/>
      <c r="E47" s="34"/>
      <c r="F47" s="34"/>
      <c r="G47" s="52"/>
      <c r="H47" s="52"/>
      <c r="I47" s="1"/>
      <c r="J47" s="26">
        <f>gon(K45,B47)</f>
        <v>-1</v>
      </c>
      <c r="K47">
        <f>IF(J47+200&gt;=400,J47+200-400,J47+200)</f>
        <v>199</v>
      </c>
    </row>
    <row r="48" spans="1:9" ht="13.5" thickBot="1">
      <c r="A48" s="65"/>
      <c r="B48" s="2"/>
      <c r="C48" s="2"/>
      <c r="D48" s="2"/>
      <c r="E48" s="2"/>
      <c r="F48" s="2"/>
      <c r="G48" s="61"/>
      <c r="H48" s="61"/>
      <c r="I48" s="1"/>
    </row>
    <row r="49" spans="1:10" ht="17.25" customHeight="1" thickTop="1">
      <c r="A49" s="14" t="s">
        <v>44</v>
      </c>
      <c r="B49" s="15"/>
      <c r="C49" s="15" t="s">
        <v>15</v>
      </c>
      <c r="D49" s="30">
        <f>gm()</f>
        <v>263.3152090374739</v>
      </c>
      <c r="E49" s="7"/>
      <c r="F49" s="54" t="s">
        <v>27</v>
      </c>
      <c r="G49" s="54"/>
      <c r="H49" s="8"/>
      <c r="I49" s="1"/>
      <c r="J49">
        <f>gon(K47,B49)</f>
        <v>-1</v>
      </c>
    </row>
    <row r="50" spans="1:9" ht="17.25" customHeight="1">
      <c r="A50" s="16" t="s">
        <v>28</v>
      </c>
      <c r="B50" s="5"/>
      <c r="C50" s="5" t="s">
        <v>16</v>
      </c>
      <c r="D50" s="31">
        <f>gf()</f>
        <v>263.37035732113355</v>
      </c>
      <c r="E50" s="9"/>
      <c r="F50" s="6"/>
      <c r="G50" s="6"/>
      <c r="H50" s="10"/>
      <c r="I50" s="1"/>
    </row>
    <row r="51" spans="1:9" ht="17.25" customHeight="1">
      <c r="A51" s="16" t="s">
        <v>29</v>
      </c>
      <c r="B51" s="5"/>
      <c r="C51" s="5" t="s">
        <v>17</v>
      </c>
      <c r="D51" s="31">
        <f>D49-D50</f>
        <v>-0.055148283659661956</v>
      </c>
      <c r="E51" s="9"/>
      <c r="F51" s="6"/>
      <c r="G51" s="6"/>
      <c r="H51" s="10"/>
      <c r="I51" s="1"/>
    </row>
    <row r="52" spans="1:9" ht="12.75">
      <c r="A52" s="16" t="s">
        <v>14</v>
      </c>
      <c r="B52" s="28">
        <f>SUM(D12:D47)</f>
        <v>0</v>
      </c>
      <c r="E52" s="9"/>
      <c r="F52" s="6"/>
      <c r="G52" s="6"/>
      <c r="H52" s="10"/>
      <c r="I52" s="1"/>
    </row>
    <row r="53" spans="1:9" ht="12.75">
      <c r="A53" s="16" t="s">
        <v>30</v>
      </c>
      <c r="B53" s="28">
        <f>COUNTA(A9:A48)-2</f>
        <v>-2</v>
      </c>
      <c r="C53" s="5" t="s">
        <v>18</v>
      </c>
      <c r="D53" s="44">
        <f>D51/B53</f>
        <v>0.027574141829830978</v>
      </c>
      <c r="E53" s="9"/>
      <c r="F53" s="6"/>
      <c r="G53" s="6"/>
      <c r="H53" s="10"/>
      <c r="I53" s="1"/>
    </row>
    <row r="54" spans="1:9" ht="12.75">
      <c r="A54" s="9"/>
      <c r="B54" s="6"/>
      <c r="C54" s="6"/>
      <c r="D54" s="10"/>
      <c r="E54" s="9"/>
      <c r="F54" s="6"/>
      <c r="G54" s="6"/>
      <c r="H54" s="10"/>
      <c r="I54" s="1"/>
    </row>
    <row r="55" spans="1:9" ht="12.75">
      <c r="A55" s="16" t="s">
        <v>19</v>
      </c>
      <c r="B55" s="42">
        <f>dxm()</f>
        <v>-116.76000000000022</v>
      </c>
      <c r="C55" s="5" t="s">
        <v>21</v>
      </c>
      <c r="D55" s="31">
        <f>dym()</f>
        <v>250.5</v>
      </c>
      <c r="E55" s="9"/>
      <c r="F55" s="6"/>
      <c r="G55" s="6"/>
      <c r="H55" s="10"/>
      <c r="I55" s="1"/>
    </row>
    <row r="56" spans="1:9" ht="12.75">
      <c r="A56" s="16" t="s">
        <v>20</v>
      </c>
      <c r="B56" s="42">
        <f>E12+E14+E16+E18+E20+E22+E24+E26+E28+E30+E32+E34+E36+E38+E40+E42+E44+E46</f>
        <v>0</v>
      </c>
      <c r="C56" s="5" t="s">
        <v>36</v>
      </c>
      <c r="D56" s="31">
        <f>F12+F14+F16+F18+F20+F22+F24+F26+F28+F30+F32+F34+F36+F38+F40+F42+F44+F46</f>
        <v>0</v>
      </c>
      <c r="E56" s="9"/>
      <c r="F56" s="6"/>
      <c r="G56" s="6"/>
      <c r="H56" s="10"/>
      <c r="I56" s="1"/>
    </row>
    <row r="57" spans="1:9" ht="12.75">
      <c r="A57" s="16" t="s">
        <v>23</v>
      </c>
      <c r="B57" s="42">
        <f>B55-B56</f>
        <v>-116.76000000000022</v>
      </c>
      <c r="C57" s="5" t="s">
        <v>22</v>
      </c>
      <c r="D57" s="31">
        <f>D55-D56</f>
        <v>250.5</v>
      </c>
      <c r="E57" s="9"/>
      <c r="F57" s="6"/>
      <c r="G57" s="6"/>
      <c r="H57" s="10"/>
      <c r="I57" s="1"/>
    </row>
    <row r="58" spans="1:9" ht="12.75">
      <c r="A58" s="56" t="s">
        <v>24</v>
      </c>
      <c r="B58" s="53"/>
      <c r="C58" s="57">
        <f>SQRT(B57^2+D57^2)</f>
        <v>276.3750126187244</v>
      </c>
      <c r="D58" s="58"/>
      <c r="E58" s="9"/>
      <c r="F58" s="6"/>
      <c r="G58" s="6"/>
      <c r="H58" s="10"/>
      <c r="I58" s="1"/>
    </row>
    <row r="59" spans="1:9" ht="12.75">
      <c r="A59" s="9"/>
      <c r="B59" s="6"/>
      <c r="C59" s="6"/>
      <c r="D59" s="10"/>
      <c r="E59" s="9"/>
      <c r="F59" s="6"/>
      <c r="G59" s="6"/>
      <c r="H59" s="10"/>
      <c r="I59" s="1"/>
    </row>
    <row r="60" spans="1:9" ht="12.75">
      <c r="A60" s="9"/>
      <c r="B60" s="53" t="s">
        <v>25</v>
      </c>
      <c r="C60" s="53"/>
      <c r="D60" s="10"/>
      <c r="E60" s="9"/>
      <c r="F60" s="6"/>
      <c r="G60" s="6"/>
      <c r="H60" s="10"/>
      <c r="I60" s="1"/>
    </row>
    <row r="61" spans="1:9" ht="12.75">
      <c r="A61" s="9"/>
      <c r="B61" s="5" t="s">
        <v>26</v>
      </c>
      <c r="C61" s="40">
        <v>6.708</v>
      </c>
      <c r="D61" s="10"/>
      <c r="E61" s="9"/>
      <c r="F61" s="6"/>
      <c r="G61" s="6"/>
      <c r="H61" s="10"/>
      <c r="I61" s="1"/>
    </row>
    <row r="62" spans="1:9" ht="13.5" thickBot="1">
      <c r="A62" s="11"/>
      <c r="B62" s="17" t="s">
        <v>24</v>
      </c>
      <c r="C62" s="41">
        <v>0.288</v>
      </c>
      <c r="D62" s="13"/>
      <c r="E62" s="11"/>
      <c r="F62" s="12"/>
      <c r="G62" s="12"/>
      <c r="H62" s="13"/>
      <c r="I62" s="1"/>
    </row>
    <row r="63" ht="13.5" thickTop="1"/>
  </sheetData>
  <mergeCells count="111">
    <mergeCell ref="H45:H46"/>
    <mergeCell ref="A2:E2"/>
    <mergeCell ref="H37:H38"/>
    <mergeCell ref="H39:H40"/>
    <mergeCell ref="H41:H42"/>
    <mergeCell ref="H43:H44"/>
    <mergeCell ref="H29:H30"/>
    <mergeCell ref="H31:H32"/>
    <mergeCell ref="H33:H34"/>
    <mergeCell ref="H35:H36"/>
    <mergeCell ref="H21:H22"/>
    <mergeCell ref="H23:H24"/>
    <mergeCell ref="H25:H26"/>
    <mergeCell ref="H27:H28"/>
    <mergeCell ref="H13:H14"/>
    <mergeCell ref="H15:H16"/>
    <mergeCell ref="H17:H18"/>
    <mergeCell ref="H19:H20"/>
    <mergeCell ref="G39:G40"/>
    <mergeCell ref="G41:G42"/>
    <mergeCell ref="G43:G44"/>
    <mergeCell ref="G45:G46"/>
    <mergeCell ref="G31:G32"/>
    <mergeCell ref="G33:G34"/>
    <mergeCell ref="G35:G36"/>
    <mergeCell ref="G37:G38"/>
    <mergeCell ref="G23:G24"/>
    <mergeCell ref="G25:G26"/>
    <mergeCell ref="G27:G28"/>
    <mergeCell ref="G29:G30"/>
    <mergeCell ref="G15:G16"/>
    <mergeCell ref="G17:G18"/>
    <mergeCell ref="G19:G20"/>
    <mergeCell ref="G21:G22"/>
    <mergeCell ref="C44:C45"/>
    <mergeCell ref="D44:D45"/>
    <mergeCell ref="A47:A48"/>
    <mergeCell ref="G47:G48"/>
    <mergeCell ref="C46:C47"/>
    <mergeCell ref="D46:D47"/>
    <mergeCell ref="C42:C43"/>
    <mergeCell ref="D42:D43"/>
    <mergeCell ref="H47:H48"/>
    <mergeCell ref="B4:H4"/>
    <mergeCell ref="B5:F5"/>
    <mergeCell ref="C40:C41"/>
    <mergeCell ref="D40:D41"/>
    <mergeCell ref="C38:C39"/>
    <mergeCell ref="D38:D39"/>
    <mergeCell ref="C36:C37"/>
    <mergeCell ref="D36:D37"/>
    <mergeCell ref="C34:C35"/>
    <mergeCell ref="D34:D35"/>
    <mergeCell ref="C32:C33"/>
    <mergeCell ref="D32:D33"/>
    <mergeCell ref="C30:C31"/>
    <mergeCell ref="D30:D31"/>
    <mergeCell ref="C28:C29"/>
    <mergeCell ref="D28:D29"/>
    <mergeCell ref="C26:C27"/>
    <mergeCell ref="D26:D27"/>
    <mergeCell ref="C24:C25"/>
    <mergeCell ref="D24:D25"/>
    <mergeCell ref="C22:C23"/>
    <mergeCell ref="D22:D23"/>
    <mergeCell ref="C20:C21"/>
    <mergeCell ref="D20:D21"/>
    <mergeCell ref="C18:C19"/>
    <mergeCell ref="D18:D19"/>
    <mergeCell ref="C16:C17"/>
    <mergeCell ref="D16:D17"/>
    <mergeCell ref="C14:C15"/>
    <mergeCell ref="D14:D15"/>
    <mergeCell ref="A45:A46"/>
    <mergeCell ref="A37:A38"/>
    <mergeCell ref="A39:A40"/>
    <mergeCell ref="A41:A42"/>
    <mergeCell ref="A43:A44"/>
    <mergeCell ref="A29:A30"/>
    <mergeCell ref="A31:A32"/>
    <mergeCell ref="A33:A34"/>
    <mergeCell ref="A1:D1"/>
    <mergeCell ref="A58:B58"/>
    <mergeCell ref="C58:D58"/>
    <mergeCell ref="A9:A10"/>
    <mergeCell ref="A7:A8"/>
    <mergeCell ref="C7:C8"/>
    <mergeCell ref="D7:D8"/>
    <mergeCell ref="A13:A14"/>
    <mergeCell ref="A15:A16"/>
    <mergeCell ref="A27:A28"/>
    <mergeCell ref="B60:C60"/>
    <mergeCell ref="F49:G49"/>
    <mergeCell ref="A11:A12"/>
    <mergeCell ref="G11:G12"/>
    <mergeCell ref="A17:A18"/>
    <mergeCell ref="A19:A20"/>
    <mergeCell ref="A35:A36"/>
    <mergeCell ref="A21:A22"/>
    <mergeCell ref="A23:A24"/>
    <mergeCell ref="A25:A26"/>
    <mergeCell ref="G7:G8"/>
    <mergeCell ref="H7:H8"/>
    <mergeCell ref="H11:H12"/>
    <mergeCell ref="C10:C11"/>
    <mergeCell ref="D10:D11"/>
    <mergeCell ref="C12:C13"/>
    <mergeCell ref="D12:D13"/>
    <mergeCell ref="G9:G10"/>
    <mergeCell ref="H9:H10"/>
    <mergeCell ref="G13:G14"/>
  </mergeCells>
  <printOptions/>
  <pageMargins left="0.7480314960629921" right="0.7480314960629921" top="0.31496062992125984" bottom="0.3149606299212598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"/>
  <sheetViews>
    <sheetView workbookViewId="0" topLeftCell="A1">
      <selection activeCell="D31" sqref="D31"/>
    </sheetView>
  </sheetViews>
  <sheetFormatPr defaultColWidth="9.140625" defaultRowHeight="12.75"/>
  <cols>
    <col min="2" max="2" width="15.57421875" style="0" customWidth="1"/>
    <col min="7" max="7" width="9.57421875" style="33" bestFit="1" customWidth="1"/>
    <col min="8" max="8" width="9.28125" style="33" bestFit="1" customWidth="1"/>
  </cols>
  <sheetData>
    <row r="1" ht="12.75">
      <c r="A1" t="s">
        <v>40</v>
      </c>
    </row>
    <row r="2" spans="2:5" ht="12.75">
      <c r="B2" s="69"/>
      <c r="C2" s="69"/>
      <c r="D2" s="70"/>
      <c r="E2" s="70"/>
    </row>
    <row r="3" spans="1:5" ht="12.75">
      <c r="A3" s="36" t="s">
        <v>37</v>
      </c>
      <c r="B3" s="36" t="s">
        <v>39</v>
      </c>
      <c r="C3" s="36">
        <v>200</v>
      </c>
      <c r="D3" s="36">
        <v>0.005</v>
      </c>
      <c r="E3" s="36">
        <v>0.05</v>
      </c>
    </row>
    <row r="4" spans="1:5" ht="12.75">
      <c r="A4" s="36" t="s">
        <v>37</v>
      </c>
      <c r="B4" s="36" t="s">
        <v>39</v>
      </c>
      <c r="C4" s="36">
        <v>500</v>
      </c>
      <c r="D4" s="36">
        <v>0.005</v>
      </c>
      <c r="E4" s="36">
        <v>0.05</v>
      </c>
    </row>
    <row r="5" spans="1:5" ht="12.75">
      <c r="A5" s="36" t="s">
        <v>37</v>
      </c>
      <c r="B5" s="36" t="s">
        <v>39</v>
      </c>
      <c r="C5" s="36">
        <v>1000</v>
      </c>
      <c r="D5" s="36">
        <v>0.01</v>
      </c>
      <c r="E5" s="36">
        <v>0.1</v>
      </c>
    </row>
    <row r="6" spans="1:5" ht="12.75">
      <c r="A6" s="36" t="s">
        <v>37</v>
      </c>
      <c r="B6" s="36" t="s">
        <v>39</v>
      </c>
      <c r="C6" s="36">
        <v>2000</v>
      </c>
      <c r="D6" s="36">
        <v>0.02</v>
      </c>
      <c r="E6" s="36">
        <v>0.1</v>
      </c>
    </row>
    <row r="7" spans="1:5" ht="12.75">
      <c r="A7" s="36" t="s">
        <v>37</v>
      </c>
      <c r="B7" s="36" t="s">
        <v>39</v>
      </c>
      <c r="C7" s="36">
        <v>5000</v>
      </c>
      <c r="D7" s="36">
        <v>0.04</v>
      </c>
      <c r="E7" s="36">
        <v>0.2</v>
      </c>
    </row>
    <row r="8" spans="1:5" ht="12.75">
      <c r="A8" s="36" t="s">
        <v>37</v>
      </c>
      <c r="B8" s="36" t="s">
        <v>39</v>
      </c>
      <c r="C8" s="36">
        <v>10000</v>
      </c>
      <c r="D8" s="36">
        <v>0.1</v>
      </c>
      <c r="E8" s="36">
        <v>0.3</v>
      </c>
    </row>
    <row r="9" spans="1:5" ht="12.75">
      <c r="A9" s="37" t="s">
        <v>37</v>
      </c>
      <c r="B9" s="37" t="s">
        <v>41</v>
      </c>
      <c r="C9" s="37">
        <v>200</v>
      </c>
      <c r="D9" s="37">
        <v>0.01</v>
      </c>
      <c r="E9" s="37">
        <v>0.05</v>
      </c>
    </row>
    <row r="10" spans="1:5" ht="12.75">
      <c r="A10" s="37" t="s">
        <v>37</v>
      </c>
      <c r="B10" s="37" t="s">
        <v>41</v>
      </c>
      <c r="C10" s="37">
        <v>500</v>
      </c>
      <c r="D10" s="37">
        <v>0.01</v>
      </c>
      <c r="E10" s="37">
        <v>0.05</v>
      </c>
    </row>
    <row r="11" spans="1:5" ht="12.75">
      <c r="A11" s="37" t="s">
        <v>37</v>
      </c>
      <c r="B11" s="37" t="s">
        <v>41</v>
      </c>
      <c r="C11" s="37">
        <v>1000</v>
      </c>
      <c r="D11" s="37">
        <v>0.02</v>
      </c>
      <c r="E11" s="37">
        <v>0.1</v>
      </c>
    </row>
    <row r="12" spans="1:5" ht="12.75">
      <c r="A12" s="37" t="s">
        <v>37</v>
      </c>
      <c r="B12" s="37" t="s">
        <v>41</v>
      </c>
      <c r="C12" s="37">
        <v>2000</v>
      </c>
      <c r="D12" s="37">
        <v>0.04</v>
      </c>
      <c r="E12" s="37">
        <v>0.1</v>
      </c>
    </row>
    <row r="13" spans="1:5" ht="12.75">
      <c r="A13" s="37" t="s">
        <v>37</v>
      </c>
      <c r="B13" s="37" t="s">
        <v>41</v>
      </c>
      <c r="C13" s="37">
        <v>5000</v>
      </c>
      <c r="D13" s="37">
        <v>0.06</v>
      </c>
      <c r="E13" s="37">
        <v>0.2</v>
      </c>
    </row>
    <row r="14" spans="1:5" ht="12.75">
      <c r="A14" s="37" t="s">
        <v>37</v>
      </c>
      <c r="B14" s="37" t="s">
        <v>41</v>
      </c>
      <c r="C14" s="37">
        <v>10000</v>
      </c>
      <c r="D14" s="37">
        <v>0.15</v>
      </c>
      <c r="E14" s="37">
        <v>0.3</v>
      </c>
    </row>
    <row r="15" spans="1:5" ht="12.75">
      <c r="A15" s="38" t="s">
        <v>38</v>
      </c>
      <c r="B15" s="38" t="s">
        <v>39</v>
      </c>
      <c r="C15" s="38">
        <v>200</v>
      </c>
      <c r="D15" s="38">
        <v>0.01</v>
      </c>
      <c r="E15" s="38">
        <v>0.1</v>
      </c>
    </row>
    <row r="16" spans="1:5" ht="12.75">
      <c r="A16" s="38" t="s">
        <v>38</v>
      </c>
      <c r="B16" s="38" t="s">
        <v>39</v>
      </c>
      <c r="C16" s="38">
        <v>500</v>
      </c>
      <c r="D16" s="38">
        <v>0.01</v>
      </c>
      <c r="E16" s="38">
        <v>0.1</v>
      </c>
    </row>
    <row r="17" spans="1:5" ht="12.75">
      <c r="A17" s="38" t="s">
        <v>38</v>
      </c>
      <c r="B17" s="38" t="s">
        <v>39</v>
      </c>
      <c r="C17" s="38">
        <v>1000</v>
      </c>
      <c r="D17" s="38">
        <v>0.02</v>
      </c>
      <c r="E17" s="38">
        <v>0.2</v>
      </c>
    </row>
    <row r="18" spans="1:5" ht="12.75">
      <c r="A18" s="38" t="s">
        <v>38</v>
      </c>
      <c r="B18" s="38" t="s">
        <v>39</v>
      </c>
      <c r="C18" s="38">
        <v>2000</v>
      </c>
      <c r="D18" s="38">
        <v>0.04</v>
      </c>
      <c r="E18" s="38">
        <v>0.2</v>
      </c>
    </row>
    <row r="19" spans="1:5" ht="12.75">
      <c r="A19" s="38" t="s">
        <v>38</v>
      </c>
      <c r="B19" s="38" t="s">
        <v>39</v>
      </c>
      <c r="C19" s="38">
        <v>5000</v>
      </c>
      <c r="D19" s="38">
        <v>0.06</v>
      </c>
      <c r="E19" s="38">
        <v>0.4</v>
      </c>
    </row>
    <row r="20" spans="1:5" ht="12.75">
      <c r="A20" s="38" t="s">
        <v>38</v>
      </c>
      <c r="B20" s="38" t="s">
        <v>39</v>
      </c>
      <c r="C20" s="38">
        <v>10000</v>
      </c>
      <c r="D20" s="38">
        <v>0.15</v>
      </c>
      <c r="E20" s="38">
        <v>0.3</v>
      </c>
    </row>
    <row r="21" spans="1:5" ht="12.75">
      <c r="A21" s="39" t="s">
        <v>38</v>
      </c>
      <c r="B21" s="39" t="s">
        <v>41</v>
      </c>
      <c r="C21" s="39">
        <v>200</v>
      </c>
      <c r="D21" s="39">
        <v>0.02</v>
      </c>
      <c r="E21" s="39">
        <v>0.1</v>
      </c>
    </row>
    <row r="22" spans="1:5" ht="12.75">
      <c r="A22" s="39" t="s">
        <v>38</v>
      </c>
      <c r="B22" s="39" t="s">
        <v>41</v>
      </c>
      <c r="C22" s="39">
        <v>500</v>
      </c>
      <c r="D22" s="39">
        <v>0.02</v>
      </c>
      <c r="E22" s="39">
        <v>0.1</v>
      </c>
    </row>
    <row r="23" spans="1:5" ht="12.75">
      <c r="A23" s="39" t="s">
        <v>38</v>
      </c>
      <c r="B23" s="39" t="s">
        <v>41</v>
      </c>
      <c r="C23" s="39">
        <v>1000</v>
      </c>
      <c r="D23" s="39">
        <v>0.04</v>
      </c>
      <c r="E23" s="39">
        <v>0.2</v>
      </c>
    </row>
    <row r="24" spans="1:5" ht="12.75">
      <c r="A24" s="39" t="s">
        <v>38</v>
      </c>
      <c r="B24" s="39" t="s">
        <v>41</v>
      </c>
      <c r="C24" s="39">
        <v>2000</v>
      </c>
      <c r="D24" s="39">
        <v>0.08</v>
      </c>
      <c r="E24" s="39">
        <v>0.2</v>
      </c>
    </row>
    <row r="25" spans="1:5" ht="12.75">
      <c r="A25" s="39" t="s">
        <v>38</v>
      </c>
      <c r="B25" s="39" t="s">
        <v>41</v>
      </c>
      <c r="C25" s="39">
        <v>5000</v>
      </c>
      <c r="D25" s="39">
        <v>0.1</v>
      </c>
      <c r="E25" s="39">
        <v>0.4</v>
      </c>
    </row>
    <row r="26" spans="1:5" ht="12.75">
      <c r="A26" s="39" t="s">
        <v>38</v>
      </c>
      <c r="B26" s="39" t="s">
        <v>41</v>
      </c>
      <c r="C26" s="39">
        <v>10000</v>
      </c>
      <c r="D26" s="39">
        <v>0.2</v>
      </c>
      <c r="E26" s="39">
        <v>0.3</v>
      </c>
    </row>
  </sheetData>
  <mergeCells count="2"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workbookViewId="0" topLeftCell="A1">
      <selection activeCell="G17" sqref="G17"/>
    </sheetView>
  </sheetViews>
  <sheetFormatPr defaultColWidth="9.140625" defaultRowHeight="12.75"/>
  <cols>
    <col min="2" max="2" width="13.140625" style="0" customWidth="1"/>
  </cols>
  <sheetData>
    <row r="1" ht="12.75">
      <c r="A1" t="s">
        <v>42</v>
      </c>
    </row>
    <row r="3" spans="1:4" ht="12.75">
      <c r="A3" s="36" t="s">
        <v>37</v>
      </c>
      <c r="B3" s="36" t="s">
        <v>39</v>
      </c>
      <c r="C3" s="36">
        <v>200</v>
      </c>
      <c r="D3" s="36">
        <v>1</v>
      </c>
    </row>
    <row r="4" spans="1:4" ht="12.75">
      <c r="A4" s="36" t="s">
        <v>37</v>
      </c>
      <c r="B4" s="36" t="s">
        <v>39</v>
      </c>
      <c r="C4" s="36">
        <v>500</v>
      </c>
      <c r="D4" s="36">
        <v>2</v>
      </c>
    </row>
    <row r="5" spans="1:4" ht="12.75">
      <c r="A5" s="36" t="s">
        <v>37</v>
      </c>
      <c r="B5" s="36" t="s">
        <v>39</v>
      </c>
      <c r="C5" s="36">
        <v>1000</v>
      </c>
      <c r="D5" s="36">
        <v>2</v>
      </c>
    </row>
    <row r="6" spans="1:4" ht="12.75">
      <c r="A6" s="36" t="s">
        <v>37</v>
      </c>
      <c r="B6" s="36" t="s">
        <v>39</v>
      </c>
      <c r="C6" s="36">
        <v>2000</v>
      </c>
      <c r="D6" s="36">
        <v>2</v>
      </c>
    </row>
    <row r="7" spans="1:4" ht="12.75">
      <c r="A7" s="36" t="s">
        <v>37</v>
      </c>
      <c r="B7" s="36" t="s">
        <v>39</v>
      </c>
      <c r="C7" s="36">
        <v>5000</v>
      </c>
      <c r="D7" s="36">
        <v>3</v>
      </c>
    </row>
    <row r="8" spans="1:4" ht="12.75">
      <c r="A8" s="36" t="s">
        <v>37</v>
      </c>
      <c r="B8" s="36" t="s">
        <v>39</v>
      </c>
      <c r="C8" s="36">
        <v>10000</v>
      </c>
      <c r="D8" s="36">
        <v>3</v>
      </c>
    </row>
    <row r="9" spans="1:4" ht="12.75">
      <c r="A9" s="37" t="s">
        <v>37</v>
      </c>
      <c r="B9" s="37" t="s">
        <v>41</v>
      </c>
      <c r="C9" s="37">
        <v>200</v>
      </c>
      <c r="D9" s="37">
        <v>1.5</v>
      </c>
    </row>
    <row r="10" spans="1:4" ht="12.75">
      <c r="A10" s="37" t="s">
        <v>37</v>
      </c>
      <c r="B10" s="37" t="s">
        <v>41</v>
      </c>
      <c r="C10" s="37">
        <v>500</v>
      </c>
      <c r="D10" s="37">
        <v>3</v>
      </c>
    </row>
    <row r="11" spans="1:4" ht="12.75">
      <c r="A11" s="37" t="s">
        <v>37</v>
      </c>
      <c r="B11" s="37" t="s">
        <v>41</v>
      </c>
      <c r="C11" s="37">
        <v>1000</v>
      </c>
      <c r="D11" s="37">
        <v>5</v>
      </c>
    </row>
    <row r="12" spans="1:4" ht="12.75">
      <c r="A12" s="37" t="s">
        <v>37</v>
      </c>
      <c r="B12" s="37" t="s">
        <v>41</v>
      </c>
      <c r="C12" s="37">
        <v>2000</v>
      </c>
      <c r="D12" s="37">
        <v>5</v>
      </c>
    </row>
    <row r="13" spans="1:4" ht="12.75">
      <c r="A13" s="37" t="s">
        <v>37</v>
      </c>
      <c r="B13" s="37" t="s">
        <v>41</v>
      </c>
      <c r="C13" s="37">
        <v>5000</v>
      </c>
      <c r="D13" s="37">
        <v>5</v>
      </c>
    </row>
    <row r="14" spans="1:4" ht="12.75">
      <c r="A14" s="37" t="s">
        <v>37</v>
      </c>
      <c r="B14" s="37" t="s">
        <v>41</v>
      </c>
      <c r="C14" s="37">
        <v>10000</v>
      </c>
      <c r="D14" s="37">
        <v>5</v>
      </c>
    </row>
    <row r="15" spans="1:4" ht="12.75">
      <c r="A15" s="38" t="s">
        <v>38</v>
      </c>
      <c r="B15" s="38" t="s">
        <v>39</v>
      </c>
      <c r="C15" s="38">
        <v>200</v>
      </c>
      <c r="D15" s="38">
        <v>2</v>
      </c>
    </row>
    <row r="16" spans="1:4" ht="12.75">
      <c r="A16" s="38" t="s">
        <v>38</v>
      </c>
      <c r="B16" s="38" t="s">
        <v>39</v>
      </c>
      <c r="C16" s="38">
        <v>500</v>
      </c>
      <c r="D16" s="38">
        <v>3</v>
      </c>
    </row>
    <row r="17" spans="1:4" ht="12.75">
      <c r="A17" s="38" t="s">
        <v>38</v>
      </c>
      <c r="B17" s="38" t="s">
        <v>39</v>
      </c>
      <c r="C17" s="38">
        <v>1000</v>
      </c>
      <c r="D17" s="38">
        <v>5</v>
      </c>
    </row>
    <row r="18" spans="1:4" ht="12.75">
      <c r="A18" s="38" t="s">
        <v>38</v>
      </c>
      <c r="B18" s="38" t="s">
        <v>39</v>
      </c>
      <c r="C18" s="38">
        <v>2000</v>
      </c>
      <c r="D18" s="38">
        <v>5</v>
      </c>
    </row>
    <row r="19" spans="1:4" ht="12.75">
      <c r="A19" s="38" t="s">
        <v>38</v>
      </c>
      <c r="B19" s="38" t="s">
        <v>39</v>
      </c>
      <c r="C19" s="38">
        <v>5000</v>
      </c>
      <c r="D19" s="38">
        <v>5</v>
      </c>
    </row>
    <row r="20" spans="1:4" ht="12.75">
      <c r="A20" s="38" t="s">
        <v>38</v>
      </c>
      <c r="B20" s="38" t="s">
        <v>39</v>
      </c>
      <c r="C20" s="38">
        <v>10000</v>
      </c>
      <c r="D20" s="38">
        <v>5</v>
      </c>
    </row>
    <row r="21" spans="1:4" ht="12.75">
      <c r="A21" s="39" t="s">
        <v>38</v>
      </c>
      <c r="B21" s="39" t="s">
        <v>41</v>
      </c>
      <c r="C21" s="39">
        <v>200</v>
      </c>
      <c r="D21" s="39">
        <v>3</v>
      </c>
    </row>
    <row r="22" spans="1:4" ht="12.75">
      <c r="A22" s="39" t="s">
        <v>38</v>
      </c>
      <c r="B22" s="39" t="s">
        <v>41</v>
      </c>
      <c r="C22" s="39">
        <v>500</v>
      </c>
      <c r="D22" s="39">
        <v>5</v>
      </c>
    </row>
    <row r="23" spans="1:4" ht="12.75">
      <c r="A23" s="39" t="s">
        <v>38</v>
      </c>
      <c r="B23" s="39" t="s">
        <v>41</v>
      </c>
      <c r="C23" s="39">
        <v>1000</v>
      </c>
      <c r="D23" s="39">
        <v>8</v>
      </c>
    </row>
    <row r="24" spans="1:4" ht="12.75">
      <c r="A24" s="39" t="s">
        <v>38</v>
      </c>
      <c r="B24" s="39" t="s">
        <v>41</v>
      </c>
      <c r="C24" s="39">
        <v>2000</v>
      </c>
      <c r="D24" s="39">
        <v>8</v>
      </c>
    </row>
    <row r="25" spans="1:4" ht="12.75">
      <c r="A25" s="39" t="s">
        <v>38</v>
      </c>
      <c r="B25" s="39" t="s">
        <v>41</v>
      </c>
      <c r="C25" s="39">
        <v>5000</v>
      </c>
      <c r="D25" s="39">
        <v>8</v>
      </c>
    </row>
    <row r="26" spans="1:4" ht="12.75">
      <c r="A26" s="39" t="s">
        <v>38</v>
      </c>
      <c r="B26" s="39" t="s">
        <v>41</v>
      </c>
      <c r="C26" s="39">
        <v>10000</v>
      </c>
      <c r="D26" s="39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DOGS / 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Katsambalos</dc:creator>
  <cp:keywords/>
  <dc:description/>
  <cp:lastModifiedBy>Kostas Katsambalos</cp:lastModifiedBy>
  <cp:lastPrinted>2006-03-09T11:36:41Z</cp:lastPrinted>
  <dcterms:created xsi:type="dcterms:W3CDTF">2005-04-14T08:06:39Z</dcterms:created>
  <dcterms:modified xsi:type="dcterms:W3CDTF">2006-03-09T11:36:43Z</dcterms:modified>
  <cp:category/>
  <cp:version/>
  <cp:contentType/>
  <cp:contentStatus/>
</cp:coreProperties>
</file>